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>
    <definedName name="_xlnm.Print_Area" localSheetId="0">'Sheet1'!$A$1:$F$116</definedName>
  </definedNames>
  <calcPr fullCalcOnLoad="1"/>
</workbook>
</file>

<file path=xl/sharedStrings.xml><?xml version="1.0" encoding="utf-8"?>
<sst xmlns="http://schemas.openxmlformats.org/spreadsheetml/2006/main" count="116" uniqueCount="102">
  <si>
    <t>Federation of Ontario Public Libraries</t>
  </si>
  <si>
    <t xml:space="preserve"> </t>
  </si>
  <si>
    <t>Difference</t>
  </si>
  <si>
    <t>Revenue</t>
  </si>
  <si>
    <t>Sponsorships</t>
  </si>
  <si>
    <t>Membership Fees</t>
  </si>
  <si>
    <t>Grants</t>
  </si>
  <si>
    <t>Sale of Material</t>
  </si>
  <si>
    <t>Other Revenues</t>
  </si>
  <si>
    <t>Special Peer Comparisons Fees</t>
  </si>
  <si>
    <t>Accreditation Audit Fees</t>
  </si>
  <si>
    <t>Library Training &amp; Development Fees</t>
  </si>
  <si>
    <t>Interest Income</t>
  </si>
  <si>
    <t>CELUPL Revenue</t>
  </si>
  <si>
    <t>TOTAL REVENUE</t>
  </si>
  <si>
    <t>Payroll Expenses</t>
  </si>
  <si>
    <t>Full-time Permanent Salaries</t>
  </si>
  <si>
    <t>Part-time Permanent Salaries</t>
  </si>
  <si>
    <t>Contract and Temporary Staff</t>
  </si>
  <si>
    <t>EI Expense</t>
  </si>
  <si>
    <t>CPP Expense</t>
  </si>
  <si>
    <t>Parking Expense</t>
  </si>
  <si>
    <t>Professional Development</t>
  </si>
  <si>
    <t>Total Payroll Expense</t>
  </si>
  <si>
    <t>General Meeting Expenses</t>
  </si>
  <si>
    <t>Business Expenses</t>
  </si>
  <si>
    <t>Annual General Meeting</t>
  </si>
  <si>
    <t>Accreditation Program</t>
  </si>
  <si>
    <t>Library Training &amp; Development</t>
  </si>
  <si>
    <t>General Office Supplies</t>
  </si>
  <si>
    <t>Postage &amp; Courier</t>
  </si>
  <si>
    <t>Photocopying Supplies</t>
  </si>
  <si>
    <t>Printing</t>
  </si>
  <si>
    <t>Total Materials &amp; Supplies</t>
  </si>
  <si>
    <t>Furniture</t>
  </si>
  <si>
    <t>Equipment</t>
  </si>
  <si>
    <t>Information Technology Hardware</t>
  </si>
  <si>
    <t>Information Technology Software</t>
  </si>
  <si>
    <t>Total Furniture &amp; Equipment</t>
  </si>
  <si>
    <t>Telephone</t>
  </si>
  <si>
    <t>Long Distance Charges</t>
  </si>
  <si>
    <t>Cellular Phone</t>
  </si>
  <si>
    <t>Data Communications</t>
  </si>
  <si>
    <t>Telecommunication</t>
  </si>
  <si>
    <t>Total Telecommunications</t>
  </si>
  <si>
    <t>Bank Charges &amp; Interest</t>
  </si>
  <si>
    <t>Credit Card Charges</t>
  </si>
  <si>
    <t>Total Banking</t>
  </si>
  <si>
    <t>Conferences &amp; Exhibitions</t>
  </si>
  <si>
    <t>Advertising &amp; Promotions</t>
  </si>
  <si>
    <t>Special Events</t>
  </si>
  <si>
    <t>Publications</t>
  </si>
  <si>
    <t>Recognition</t>
  </si>
  <si>
    <t>Other</t>
  </si>
  <si>
    <t>Total Marketing &amp; Public Relations</t>
  </si>
  <si>
    <t>Contract Services</t>
  </si>
  <si>
    <t>Hiring</t>
  </si>
  <si>
    <t>Insurance</t>
  </si>
  <si>
    <t>Audit &amp; Accounting</t>
  </si>
  <si>
    <t>IT and Web Services</t>
  </si>
  <si>
    <t>Legal</t>
  </si>
  <si>
    <t>Translation</t>
  </si>
  <si>
    <t>Other Professional Services</t>
  </si>
  <si>
    <t>Projects - Marketing Plan</t>
  </si>
  <si>
    <t>Projects - Provincial Funding Formu</t>
  </si>
  <si>
    <t>Projects - Public Opinion Survey</t>
  </si>
  <si>
    <t>Information Technology Guidelines</t>
  </si>
  <si>
    <t>Projects - Website Redesign</t>
  </si>
  <si>
    <t>Projects - Capital Needs Analysis</t>
  </si>
  <si>
    <t>Projects-Copyright Research</t>
  </si>
  <si>
    <t>Projects - OpenMediaDesk</t>
  </si>
  <si>
    <t>Total Professional &amp; Consulting</t>
  </si>
  <si>
    <t>FOPL Memberships</t>
  </si>
  <si>
    <t>Subscriptions</t>
  </si>
  <si>
    <t>Total Memberships &amp; Subscriptions</t>
  </si>
  <si>
    <t>Rental - Equipment &amp; Furniture</t>
  </si>
  <si>
    <t>Rental - Real Property</t>
  </si>
  <si>
    <t>Common Area Maintenance</t>
  </si>
  <si>
    <t>Property Tax</t>
  </si>
  <si>
    <t>Total Properties Rental &amp; Taxes</t>
  </si>
  <si>
    <t>Write-off</t>
  </si>
  <si>
    <t>CELUPL Expenses</t>
  </si>
  <si>
    <t>Total General &amp; Admin. Expenses</t>
  </si>
  <si>
    <t>NET INCOME</t>
  </si>
  <si>
    <t>2019 Budget</t>
  </si>
  <si>
    <t>Acct.</t>
  </si>
  <si>
    <t>Expense</t>
  </si>
  <si>
    <t>2019 Budget vs Actual</t>
  </si>
  <si>
    <t>Actual Aug 31/19</t>
  </si>
  <si>
    <t>2020 Budget</t>
  </si>
  <si>
    <r>
      <rPr>
        <b/>
        <sz val="14"/>
        <color indexed="8"/>
        <rFont val="Arial"/>
        <family val="2"/>
      </rPr>
      <t xml:space="preserve">2020 Preliminary </t>
    </r>
  </si>
  <si>
    <t>Material &amp; Supplies</t>
  </si>
  <si>
    <t>Note:  (webex/1&amp;1)</t>
  </si>
  <si>
    <t>CHANGE CODE NAME</t>
  </si>
  <si>
    <t xml:space="preserve">DELETE </t>
  </si>
  <si>
    <t xml:space="preserve">Total </t>
  </si>
  <si>
    <t>Meeting &amp; Business Travel</t>
  </si>
  <si>
    <t>Total Meeting &amp; Business Travel</t>
  </si>
  <si>
    <t>TOTAL REVENUE &amp; EXPENSE</t>
  </si>
  <si>
    <t>Need to decide about 2020 Market Probe</t>
  </si>
  <si>
    <t>Counsel Contract</t>
  </si>
  <si>
    <t>Projects - Literacy Study MINE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</si>
</sst>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\-#,##0.00"/>
    <numFmt numFmtId="173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NumberFormat="1" applyFont="1" applyAlignment="1" quotePrefix="1">
      <alignment horizontal="left"/>
    </xf>
    <xf numFmtId="0" fontId="42" fillId="0" borderId="0" xfId="0" applyNumberFormat="1" applyFont="1" applyAlignment="1" quotePrefix="1">
      <alignment horizontal="left"/>
    </xf>
    <xf numFmtId="0" fontId="43" fillId="0" borderId="0" xfId="0" applyNumberFormat="1" applyFont="1" applyAlignment="1" quotePrefix="1">
      <alignment horizontal="left"/>
    </xf>
    <xf numFmtId="0" fontId="43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42" fillId="0" borderId="10" xfId="0" applyNumberFormat="1" applyFont="1" applyBorder="1" applyAlignment="1" quotePrefix="1">
      <alignment horizontal="left"/>
    </xf>
    <xf numFmtId="172" fontId="42" fillId="0" borderId="10" xfId="0" applyNumberFormat="1" applyFont="1" applyBorder="1" applyAlignment="1">
      <alignment horizontal="right"/>
    </xf>
    <xf numFmtId="0" fontId="43" fillId="0" borderId="10" xfId="0" applyNumberFormat="1" applyFont="1" applyBorder="1" applyAlignment="1" quotePrefix="1">
      <alignment horizontal="left"/>
    </xf>
    <xf numFmtId="0" fontId="0" fillId="0" borderId="10" xfId="0" applyBorder="1" applyAlignment="1">
      <alignment/>
    </xf>
    <xf numFmtId="0" fontId="43" fillId="0" borderId="0" xfId="0" applyNumberFormat="1" applyFont="1" applyBorder="1" applyAlignment="1" quotePrefix="1">
      <alignment horizontal="right"/>
    </xf>
    <xf numFmtId="172" fontId="44" fillId="0" borderId="10" xfId="0" applyNumberFormat="1" applyFont="1" applyBorder="1" applyAlignment="1">
      <alignment horizontal="right"/>
    </xf>
    <xf numFmtId="0" fontId="44" fillId="0" borderId="0" xfId="0" applyNumberFormat="1" applyFont="1" applyAlignment="1" quotePrefix="1">
      <alignment horizontal="left"/>
    </xf>
    <xf numFmtId="172" fontId="43" fillId="0" borderId="10" xfId="0" applyNumberFormat="1" applyFont="1" applyBorder="1" applyAlignment="1">
      <alignment horizontal="right"/>
    </xf>
    <xf numFmtId="0" fontId="42" fillId="0" borderId="10" xfId="0" applyNumberFormat="1" applyFont="1" applyFill="1" applyBorder="1" applyAlignment="1" quotePrefix="1">
      <alignment horizontal="left"/>
    </xf>
    <xf numFmtId="172" fontId="42" fillId="0" borderId="10" xfId="0" applyNumberFormat="1" applyFont="1" applyFill="1" applyBorder="1" applyAlignment="1">
      <alignment horizontal="right"/>
    </xf>
    <xf numFmtId="0" fontId="43" fillId="0" borderId="0" xfId="0" applyNumberFormat="1" applyFont="1" applyBorder="1" applyAlignment="1" quotePrefix="1">
      <alignment horizontal="left"/>
    </xf>
    <xf numFmtId="172" fontId="44" fillId="0" borderId="10" xfId="0" applyNumberFormat="1" applyFont="1" applyBorder="1" applyAlignment="1">
      <alignment horizontal="left"/>
    </xf>
    <xf numFmtId="0" fontId="43" fillId="33" borderId="10" xfId="0" applyNumberFormat="1" applyFont="1" applyFill="1" applyBorder="1" applyAlignment="1" quotePrefix="1">
      <alignment horizontal="left"/>
    </xf>
    <xf numFmtId="0" fontId="42" fillId="33" borderId="10" xfId="0" applyNumberFormat="1" applyFont="1" applyFill="1" applyBorder="1" applyAlignment="1" quotePrefix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2" fontId="44" fillId="33" borderId="10" xfId="0" applyNumberFormat="1" applyFont="1" applyFill="1" applyBorder="1" applyAlignment="1">
      <alignment horizontal="right"/>
    </xf>
    <xf numFmtId="172" fontId="43" fillId="33" borderId="10" xfId="0" applyNumberFormat="1" applyFont="1" applyFill="1" applyBorder="1" applyAlignment="1">
      <alignment horizontal="right"/>
    </xf>
    <xf numFmtId="0" fontId="43" fillId="0" borderId="0" xfId="0" applyNumberFormat="1" applyFont="1" applyAlignment="1" quotePrefix="1">
      <alignment horizontal="left"/>
    </xf>
    <xf numFmtId="170" fontId="42" fillId="0" borderId="10" xfId="44" applyFont="1" applyBorder="1" applyAlignment="1" quotePrefix="1">
      <alignment horizontal="left"/>
    </xf>
    <xf numFmtId="170" fontId="0" fillId="0" borderId="0" xfId="44" applyFont="1" applyAlignment="1">
      <alignment/>
    </xf>
    <xf numFmtId="170" fontId="43" fillId="0" borderId="10" xfId="44" applyFont="1" applyBorder="1" applyAlignment="1" quotePrefix="1">
      <alignment horizontal="left"/>
    </xf>
    <xf numFmtId="170" fontId="42" fillId="0" borderId="10" xfId="44" applyFont="1" applyBorder="1" applyAlignment="1">
      <alignment horizontal="right"/>
    </xf>
    <xf numFmtId="170" fontId="43" fillId="0" borderId="10" xfId="44" applyFont="1" applyBorder="1" applyAlignment="1">
      <alignment horizontal="right"/>
    </xf>
    <xf numFmtId="0" fontId="43" fillId="35" borderId="10" xfId="0" applyNumberFormat="1" applyFont="1" applyFill="1" applyBorder="1" applyAlignment="1" quotePrefix="1">
      <alignment horizontal="left"/>
    </xf>
    <xf numFmtId="0" fontId="42" fillId="35" borderId="10" xfId="0" applyNumberFormat="1" applyFont="1" applyFill="1" applyBorder="1" applyAlignment="1" quotePrefix="1">
      <alignment horizontal="left"/>
    </xf>
    <xf numFmtId="0" fontId="43" fillId="0" borderId="10" xfId="0" applyNumberFormat="1" applyFont="1" applyBorder="1" applyAlignment="1">
      <alignment horizontal="center"/>
    </xf>
    <xf numFmtId="0" fontId="43" fillId="0" borderId="10" xfId="0" applyNumberFormat="1" applyFont="1" applyBorder="1" applyAlignment="1" quotePrefix="1">
      <alignment horizontal="right"/>
    </xf>
    <xf numFmtId="170" fontId="43" fillId="0" borderId="10" xfId="44" applyFont="1" applyBorder="1" applyAlignment="1">
      <alignment horizontal="center"/>
    </xf>
    <xf numFmtId="0" fontId="43" fillId="0" borderId="11" xfId="0" applyNumberFormat="1" applyFont="1" applyBorder="1" applyAlignment="1" quotePrefix="1">
      <alignment horizontal="left"/>
    </xf>
    <xf numFmtId="0" fontId="44" fillId="0" borderId="10" xfId="0" applyNumberFormat="1" applyFont="1" applyBorder="1" applyAlignment="1" quotePrefix="1">
      <alignment horizontal="left"/>
    </xf>
    <xf numFmtId="0" fontId="0" fillId="33" borderId="10" xfId="0" applyFill="1" applyBorder="1" applyAlignment="1">
      <alignment/>
    </xf>
    <xf numFmtId="4" fontId="43" fillId="33" borderId="10" xfId="0" applyNumberFormat="1" applyFont="1" applyFill="1" applyBorder="1" applyAlignment="1">
      <alignment horizontal="right"/>
    </xf>
    <xf numFmtId="0" fontId="44" fillId="33" borderId="10" xfId="0" applyNumberFormat="1" applyFont="1" applyFill="1" applyBorder="1" applyAlignment="1" quotePrefix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172" fontId="43" fillId="35" borderId="10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70" fontId="23" fillId="33" borderId="10" xfId="44" applyFont="1" applyFill="1" applyBorder="1" applyAlignment="1" quotePrefix="1">
      <alignment horizontal="left"/>
    </xf>
    <xf numFmtId="170" fontId="43" fillId="33" borderId="10" xfId="44" applyFont="1" applyFill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16"/>
  <sheetViews>
    <sheetView showGridLines="0" tabSelected="1" zoomScalePageLayoutView="0" workbookViewId="0" topLeftCell="A1">
      <pane xSplit="2" ySplit="4" topLeftCell="C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81" sqref="I81"/>
    </sheetView>
  </sheetViews>
  <sheetFormatPr defaultColWidth="9.140625" defaultRowHeight="15"/>
  <cols>
    <col min="2" max="2" width="30.7109375" style="0" customWidth="1"/>
    <col min="3" max="3" width="10.7109375" style="0" bestFit="1" customWidth="1"/>
    <col min="4" max="6" width="12.7109375" style="0" customWidth="1"/>
  </cols>
  <sheetData>
    <row r="1" spans="2:6" ht="15.75">
      <c r="B1" s="1" t="s">
        <v>0</v>
      </c>
      <c r="C1" s="1"/>
      <c r="D1" s="1"/>
      <c r="E1" s="1"/>
      <c r="F1" s="1"/>
    </row>
    <row r="2" spans="2:6" ht="15.75">
      <c r="B2" s="1" t="s">
        <v>87</v>
      </c>
      <c r="C2" s="1"/>
      <c r="D2" s="1"/>
      <c r="E2" s="1"/>
      <c r="F2" s="1"/>
    </row>
    <row r="3" spans="2:6" ht="18">
      <c r="B3" s="1" t="s">
        <v>90</v>
      </c>
      <c r="C3" s="1"/>
      <c r="D3" s="1"/>
      <c r="E3" s="1"/>
      <c r="F3" s="1"/>
    </row>
    <row r="4" ht="15">
      <c r="B4" s="2" t="s">
        <v>1</v>
      </c>
    </row>
    <row r="6" spans="1:6" ht="15">
      <c r="A6" s="5" t="s">
        <v>85</v>
      </c>
      <c r="B6" s="12" t="s">
        <v>3</v>
      </c>
      <c r="C6" s="4" t="s">
        <v>84</v>
      </c>
      <c r="D6" s="4" t="s">
        <v>88</v>
      </c>
      <c r="E6" s="10" t="s">
        <v>2</v>
      </c>
      <c r="F6" s="4" t="s">
        <v>89</v>
      </c>
    </row>
    <row r="7" spans="1:6" ht="15">
      <c r="A7" s="8">
        <v>4010</v>
      </c>
      <c r="B7" s="6" t="s">
        <v>4</v>
      </c>
      <c r="C7" s="7">
        <v>0</v>
      </c>
      <c r="D7" s="7"/>
      <c r="E7" s="7">
        <f aca="true" t="shared" si="0" ref="E7:E16">SUM(C7-D7)</f>
        <v>0</v>
      </c>
      <c r="F7" s="25"/>
    </row>
    <row r="8" spans="1:6" ht="15">
      <c r="A8" s="8">
        <v>4020</v>
      </c>
      <c r="B8" s="6" t="s">
        <v>5</v>
      </c>
      <c r="C8" s="7">
        <v>210000</v>
      </c>
      <c r="D8" s="7">
        <v>206763.35</v>
      </c>
      <c r="E8" s="7">
        <f t="shared" si="0"/>
        <v>3236.649999999994</v>
      </c>
      <c r="F8" s="25">
        <v>210000</v>
      </c>
    </row>
    <row r="9" spans="1:6" ht="15">
      <c r="A9" s="8">
        <v>4030</v>
      </c>
      <c r="B9" s="6" t="s">
        <v>6</v>
      </c>
      <c r="C9" s="7">
        <v>0</v>
      </c>
      <c r="D9" s="7"/>
      <c r="E9" s="7">
        <f t="shared" si="0"/>
        <v>0</v>
      </c>
      <c r="F9" s="25">
        <v>70000</v>
      </c>
    </row>
    <row r="10" spans="1:6" ht="15">
      <c r="A10" s="8">
        <v>4040</v>
      </c>
      <c r="B10" s="6" t="s">
        <v>7</v>
      </c>
      <c r="C10" s="7">
        <v>0</v>
      </c>
      <c r="D10" s="7">
        <v>598.65</v>
      </c>
      <c r="E10" s="7">
        <f t="shared" si="0"/>
        <v>-598.65</v>
      </c>
      <c r="F10" s="25">
        <v>500</v>
      </c>
    </row>
    <row r="11" spans="1:6" ht="15">
      <c r="A11" s="8">
        <v>4050</v>
      </c>
      <c r="B11" s="6" t="s">
        <v>8</v>
      </c>
      <c r="C11" s="7">
        <v>0</v>
      </c>
      <c r="D11" s="7"/>
      <c r="E11" s="7">
        <f t="shared" si="0"/>
        <v>0</v>
      </c>
      <c r="F11" s="25">
        <v>10000</v>
      </c>
    </row>
    <row r="12" spans="1:6" ht="15">
      <c r="A12" s="8">
        <v>4051</v>
      </c>
      <c r="B12" s="6" t="s">
        <v>9</v>
      </c>
      <c r="C12" s="7">
        <v>1500</v>
      </c>
      <c r="D12" s="7">
        <v>750</v>
      </c>
      <c r="E12" s="7">
        <f t="shared" si="0"/>
        <v>750</v>
      </c>
      <c r="F12" s="25">
        <v>1500</v>
      </c>
    </row>
    <row r="13" spans="1:6" ht="15">
      <c r="A13" s="8">
        <v>4060</v>
      </c>
      <c r="B13" s="6" t="s">
        <v>10</v>
      </c>
      <c r="C13" s="7">
        <v>0</v>
      </c>
      <c r="D13" s="7"/>
      <c r="E13" s="7">
        <f t="shared" si="0"/>
        <v>0</v>
      </c>
      <c r="F13" s="25">
        <v>0</v>
      </c>
    </row>
    <row r="14" spans="1:6" ht="15">
      <c r="A14" s="8">
        <v>4070</v>
      </c>
      <c r="B14" s="6" t="s">
        <v>12</v>
      </c>
      <c r="C14" s="7">
        <v>2000</v>
      </c>
      <c r="D14" s="7">
        <v>-2478.91</v>
      </c>
      <c r="E14" s="7">
        <f t="shared" si="0"/>
        <v>4478.91</v>
      </c>
      <c r="F14" s="25">
        <v>2400</v>
      </c>
    </row>
    <row r="15" spans="1:6" ht="15">
      <c r="A15" s="8">
        <v>4075</v>
      </c>
      <c r="B15" s="6" t="s">
        <v>13</v>
      </c>
      <c r="C15" s="15">
        <v>0</v>
      </c>
      <c r="D15" s="7"/>
      <c r="E15" s="7">
        <f t="shared" si="0"/>
        <v>0</v>
      </c>
      <c r="F15" s="25">
        <v>0</v>
      </c>
    </row>
    <row r="16" spans="1:6" ht="15">
      <c r="A16" s="8">
        <v>4061</v>
      </c>
      <c r="B16" s="14" t="s">
        <v>11</v>
      </c>
      <c r="C16" s="15">
        <v>0</v>
      </c>
      <c r="D16" s="7"/>
      <c r="E16" s="7">
        <f t="shared" si="0"/>
        <v>0</v>
      </c>
      <c r="F16" s="25">
        <v>0</v>
      </c>
    </row>
    <row r="17" spans="1:6" ht="15">
      <c r="A17" s="8"/>
      <c r="B17" s="8"/>
      <c r="C17" s="7"/>
      <c r="D17" s="7"/>
      <c r="E17" s="7"/>
      <c r="F17" s="25"/>
    </row>
    <row r="18" spans="1:6" ht="15">
      <c r="A18" s="8"/>
      <c r="B18" s="9"/>
      <c r="C18" s="9"/>
      <c r="D18" s="9"/>
      <c r="E18" s="7"/>
      <c r="F18" s="25"/>
    </row>
    <row r="19" spans="1:6" ht="15">
      <c r="A19" s="8"/>
      <c r="B19" s="17" t="s">
        <v>14</v>
      </c>
      <c r="C19" s="22">
        <f>SUM(C7:C18)</f>
        <v>213500</v>
      </c>
      <c r="D19" s="22">
        <f>SUM(D8:D16)</f>
        <v>205633.09</v>
      </c>
      <c r="E19" s="11">
        <f>SUM(C19-D19)</f>
        <v>7866.9100000000035</v>
      </c>
      <c r="F19" s="11">
        <f>SUM(F7:F16)</f>
        <v>294400</v>
      </c>
    </row>
    <row r="20" ht="15">
      <c r="F20" s="26"/>
    </row>
    <row r="21" ht="15">
      <c r="F21" s="26"/>
    </row>
    <row r="22" spans="2:6" ht="15">
      <c r="B22" s="12" t="s">
        <v>86</v>
      </c>
      <c r="F22" s="26"/>
    </row>
    <row r="23" spans="1:6" ht="15">
      <c r="A23" s="5" t="s">
        <v>85</v>
      </c>
      <c r="B23" s="8" t="s">
        <v>15</v>
      </c>
      <c r="C23" s="8"/>
      <c r="D23" s="8"/>
      <c r="E23" s="8"/>
      <c r="F23" s="27"/>
    </row>
    <row r="24" spans="1:8" ht="15">
      <c r="A24" s="8">
        <v>5010</v>
      </c>
      <c r="B24" s="6" t="s">
        <v>16</v>
      </c>
      <c r="C24" s="7">
        <v>32000</v>
      </c>
      <c r="D24" s="7">
        <v>29676.62</v>
      </c>
      <c r="E24" s="7">
        <f aca="true" t="shared" si="1" ref="E24:E30">SUM(C24-D24)</f>
        <v>2323.380000000001</v>
      </c>
      <c r="F24" s="27">
        <v>35000</v>
      </c>
      <c r="G24" s="20" t="s">
        <v>93</v>
      </c>
      <c r="H24" s="20"/>
    </row>
    <row r="25" spans="1:7" ht="15">
      <c r="A25" s="30">
        <v>5015</v>
      </c>
      <c r="B25" s="31" t="s">
        <v>17</v>
      </c>
      <c r="D25" s="7"/>
      <c r="E25" s="7">
        <f t="shared" si="1"/>
        <v>0</v>
      </c>
      <c r="F25" s="27"/>
      <c r="G25" t="s">
        <v>94</v>
      </c>
    </row>
    <row r="26" spans="1:6" ht="15">
      <c r="A26" s="8">
        <v>5020</v>
      </c>
      <c r="B26" s="6" t="s">
        <v>18</v>
      </c>
      <c r="C26" s="7">
        <v>90000</v>
      </c>
      <c r="D26" s="7">
        <v>76161.58</v>
      </c>
      <c r="E26" s="7">
        <f t="shared" si="1"/>
        <v>13838.419999999998</v>
      </c>
      <c r="F26" s="27">
        <v>91000</v>
      </c>
    </row>
    <row r="27" spans="1:6" ht="15">
      <c r="A27" s="8">
        <v>5025</v>
      </c>
      <c r="B27" s="6" t="s">
        <v>19</v>
      </c>
      <c r="C27" s="7">
        <v>880</v>
      </c>
      <c r="D27" s="7">
        <v>675.95</v>
      </c>
      <c r="E27" s="7">
        <f t="shared" si="1"/>
        <v>204.04999999999995</v>
      </c>
      <c r="F27" s="27">
        <v>880</v>
      </c>
    </row>
    <row r="28" spans="1:6" ht="15">
      <c r="A28" s="8">
        <v>5030</v>
      </c>
      <c r="B28" s="6" t="s">
        <v>20</v>
      </c>
      <c r="C28" s="7">
        <v>1500</v>
      </c>
      <c r="D28" s="7">
        <v>1355.64</v>
      </c>
      <c r="E28" s="7">
        <f t="shared" si="1"/>
        <v>144.3599999999999</v>
      </c>
      <c r="F28" s="27">
        <v>1500</v>
      </c>
    </row>
    <row r="29" spans="1:6" ht="15">
      <c r="A29" s="6">
        <v>5050</v>
      </c>
      <c r="B29" s="6" t="s">
        <v>21</v>
      </c>
      <c r="C29" s="7"/>
      <c r="D29" s="7"/>
      <c r="E29" s="7">
        <f t="shared" si="1"/>
        <v>0</v>
      </c>
      <c r="F29" s="27"/>
    </row>
    <row r="30" spans="1:6" ht="15">
      <c r="A30" s="8">
        <v>5055</v>
      </c>
      <c r="B30" s="6" t="s">
        <v>22</v>
      </c>
      <c r="C30" s="7">
        <v>1000</v>
      </c>
      <c r="D30" s="7"/>
      <c r="E30" s="7">
        <f t="shared" si="1"/>
        <v>1000</v>
      </c>
      <c r="F30" s="27">
        <v>1000</v>
      </c>
    </row>
    <row r="31" spans="1:6" ht="15">
      <c r="A31" s="8"/>
      <c r="B31" s="8" t="s">
        <v>23</v>
      </c>
      <c r="C31" s="23">
        <f>SUM(C24:C30)</f>
        <v>125380</v>
      </c>
      <c r="D31" s="23">
        <f>SUM(D24:D30)</f>
        <v>107869.79</v>
      </c>
      <c r="E31" s="23">
        <f>SUM(E24:E30)</f>
        <v>17510.21</v>
      </c>
      <c r="F31" s="23">
        <f>SUM(F24:F30)</f>
        <v>129380</v>
      </c>
    </row>
    <row r="32" ht="15">
      <c r="F32" s="26"/>
    </row>
    <row r="33" spans="1:6" ht="15">
      <c r="A33" s="5" t="s">
        <v>85</v>
      </c>
      <c r="B33" s="3" t="s">
        <v>96</v>
      </c>
      <c r="F33" s="26"/>
    </row>
    <row r="34" spans="1:6" ht="15">
      <c r="A34" s="8">
        <v>5110</v>
      </c>
      <c r="B34" s="6" t="s">
        <v>24</v>
      </c>
      <c r="C34" s="7">
        <v>2500</v>
      </c>
      <c r="D34" s="7">
        <v>1039.04</v>
      </c>
      <c r="E34" s="7">
        <f>SUM(C34-D34)</f>
        <v>1460.96</v>
      </c>
      <c r="F34" s="28">
        <v>1500</v>
      </c>
    </row>
    <row r="35" spans="1:6" ht="15">
      <c r="A35" s="8">
        <v>5115</v>
      </c>
      <c r="B35" s="6" t="s">
        <v>25</v>
      </c>
      <c r="C35" s="7">
        <v>12000</v>
      </c>
      <c r="D35" s="7">
        <v>18219.48</v>
      </c>
      <c r="E35" s="7">
        <f>SUM(C35-D35)</f>
        <v>-6219.48</v>
      </c>
      <c r="F35" s="27">
        <v>15000</v>
      </c>
    </row>
    <row r="36" spans="1:6" ht="15">
      <c r="A36" s="8">
        <v>5120</v>
      </c>
      <c r="B36" s="6" t="s">
        <v>26</v>
      </c>
      <c r="C36" s="7">
        <v>950</v>
      </c>
      <c r="D36" s="7">
        <v>15.37</v>
      </c>
      <c r="E36" s="7">
        <f>SUM(C36-D36)</f>
        <v>934.63</v>
      </c>
      <c r="F36" s="27">
        <v>950</v>
      </c>
    </row>
    <row r="37" spans="1:6" ht="15">
      <c r="A37" s="8">
        <v>5130</v>
      </c>
      <c r="B37" s="6" t="s">
        <v>27</v>
      </c>
      <c r="C37" s="7">
        <v>0</v>
      </c>
      <c r="D37" s="7">
        <v>0</v>
      </c>
      <c r="E37" s="7">
        <f>SUM(C37-D37)</f>
        <v>0</v>
      </c>
      <c r="F37" s="27"/>
    </row>
    <row r="38" spans="1:6" ht="15">
      <c r="A38" s="8">
        <v>5131</v>
      </c>
      <c r="B38" s="6" t="s">
        <v>28</v>
      </c>
      <c r="C38" s="7">
        <v>1000</v>
      </c>
      <c r="D38" s="7">
        <v>520.2</v>
      </c>
      <c r="E38" s="7">
        <f>SUM(C38-D38)</f>
        <v>479.79999999999995</v>
      </c>
      <c r="F38" s="27">
        <v>1000</v>
      </c>
    </row>
    <row r="39" spans="1:6" ht="15">
      <c r="A39" s="8"/>
      <c r="B39" s="8" t="s">
        <v>97</v>
      </c>
      <c r="C39" s="23">
        <f>SUM(C34:C38)</f>
        <v>16450</v>
      </c>
      <c r="D39" s="23">
        <f>SUM(D34:D38)</f>
        <v>19794.09</v>
      </c>
      <c r="E39" s="23">
        <f>SUM(E34:E38)</f>
        <v>-3344.0899999999992</v>
      </c>
      <c r="F39" s="23">
        <f>SUM(F34:F38)</f>
        <v>18450</v>
      </c>
    </row>
    <row r="40" spans="1:6" ht="15">
      <c r="A40" s="16"/>
      <c r="B40" s="8"/>
      <c r="C40" s="8"/>
      <c r="D40" s="8"/>
      <c r="E40" s="8"/>
      <c r="F40" s="27"/>
    </row>
    <row r="41" spans="1:6" ht="15">
      <c r="A41" s="5" t="s">
        <v>85</v>
      </c>
      <c r="B41" s="8" t="s">
        <v>91</v>
      </c>
      <c r="C41" s="8"/>
      <c r="D41" s="8"/>
      <c r="E41" s="8"/>
      <c r="F41" s="27"/>
    </row>
    <row r="42" spans="1:6" ht="15">
      <c r="A42" s="35">
        <v>5210</v>
      </c>
      <c r="B42" s="6" t="s">
        <v>29</v>
      </c>
      <c r="C42" s="7">
        <v>500</v>
      </c>
      <c r="D42" s="7">
        <v>489.13</v>
      </c>
      <c r="E42" s="7">
        <f>SUM(C42-D42)</f>
        <v>10.870000000000005</v>
      </c>
      <c r="F42" s="27">
        <v>500</v>
      </c>
    </row>
    <row r="43" spans="1:6" ht="15">
      <c r="A43" s="35">
        <v>5215</v>
      </c>
      <c r="B43" s="6" t="s">
        <v>30</v>
      </c>
      <c r="C43" s="7">
        <v>500</v>
      </c>
      <c r="D43" s="7">
        <v>186.82</v>
      </c>
      <c r="E43" s="7">
        <f>SUM(C43-D43)</f>
        <v>313.18</v>
      </c>
      <c r="F43" s="27">
        <v>500</v>
      </c>
    </row>
    <row r="44" spans="1:6" ht="15">
      <c r="A44" s="35">
        <v>5220</v>
      </c>
      <c r="B44" s="6" t="s">
        <v>31</v>
      </c>
      <c r="C44" s="7">
        <v>250</v>
      </c>
      <c r="D44" s="7">
        <v>0</v>
      </c>
      <c r="E44" s="7">
        <f>SUM(C44-D44)</f>
        <v>250</v>
      </c>
      <c r="F44" s="27">
        <v>250</v>
      </c>
    </row>
    <row r="45" spans="1:6" ht="15">
      <c r="A45" s="35">
        <v>5225</v>
      </c>
      <c r="B45" s="6" t="s">
        <v>32</v>
      </c>
      <c r="C45" s="7">
        <v>1000</v>
      </c>
      <c r="D45" s="7">
        <v>1947.98</v>
      </c>
      <c r="E45" s="7">
        <f>SUM(C45-D45)</f>
        <v>-947.98</v>
      </c>
      <c r="F45" s="27">
        <v>500</v>
      </c>
    </row>
    <row r="46" spans="1:6" ht="15">
      <c r="A46" s="35"/>
      <c r="B46" s="8" t="s">
        <v>33</v>
      </c>
      <c r="C46" s="23">
        <f>SUM(C42:C45)</f>
        <v>2250</v>
      </c>
      <c r="D46" s="23">
        <f>SUM(D42:D45)</f>
        <v>2623.9300000000003</v>
      </c>
      <c r="E46" s="23">
        <f>SUM(E42:E45)</f>
        <v>-373.93000000000006</v>
      </c>
      <c r="F46" s="23">
        <f>SUM(F42:F45)</f>
        <v>1750</v>
      </c>
    </row>
    <row r="47" spans="1:6" ht="15">
      <c r="A47" s="16"/>
      <c r="B47" s="8"/>
      <c r="C47" s="13"/>
      <c r="D47" s="13"/>
      <c r="E47" s="13"/>
      <c r="F47" s="27"/>
    </row>
    <row r="48" spans="1:6" ht="15">
      <c r="A48" s="5" t="s">
        <v>85</v>
      </c>
      <c r="B48" s="36" t="s">
        <v>86</v>
      </c>
      <c r="C48" s="32" t="s">
        <v>84</v>
      </c>
      <c r="D48" s="32" t="s">
        <v>88</v>
      </c>
      <c r="E48" s="33" t="s">
        <v>2</v>
      </c>
      <c r="F48" s="34" t="s">
        <v>89</v>
      </c>
    </row>
    <row r="49" spans="1:6" ht="15">
      <c r="A49" s="8">
        <v>5310</v>
      </c>
      <c r="B49" s="6" t="s">
        <v>34</v>
      </c>
      <c r="C49" s="7">
        <v>0</v>
      </c>
      <c r="D49" s="7">
        <v>0</v>
      </c>
      <c r="E49" s="7">
        <f>SUM(C49-D49)</f>
        <v>0</v>
      </c>
      <c r="F49" s="27">
        <v>0</v>
      </c>
    </row>
    <row r="50" spans="1:6" ht="15">
      <c r="A50" s="8">
        <v>5315</v>
      </c>
      <c r="B50" s="6" t="s">
        <v>35</v>
      </c>
      <c r="C50" s="7">
        <v>0</v>
      </c>
      <c r="D50" s="7">
        <v>0</v>
      </c>
      <c r="E50" s="7">
        <f>SUM(C50-D50)</f>
        <v>0</v>
      </c>
      <c r="F50" s="27">
        <v>0</v>
      </c>
    </row>
    <row r="51" spans="1:6" ht="15">
      <c r="A51" s="8">
        <v>5320</v>
      </c>
      <c r="B51" s="6" t="s">
        <v>36</v>
      </c>
      <c r="C51" s="7">
        <v>0</v>
      </c>
      <c r="D51" s="7">
        <v>0</v>
      </c>
      <c r="E51" s="7">
        <f>SUM(C51-D51)</f>
        <v>0</v>
      </c>
      <c r="F51" s="27">
        <v>0</v>
      </c>
    </row>
    <row r="52" spans="1:6" ht="15">
      <c r="A52" s="8">
        <v>5325</v>
      </c>
      <c r="B52" s="6" t="s">
        <v>37</v>
      </c>
      <c r="C52" s="7">
        <v>500</v>
      </c>
      <c r="D52" s="7">
        <v>0</v>
      </c>
      <c r="E52" s="7">
        <f>SUM(C52-D52)</f>
        <v>500</v>
      </c>
      <c r="F52" s="27">
        <v>500</v>
      </c>
    </row>
    <row r="53" spans="1:6" ht="15">
      <c r="A53" s="8"/>
      <c r="B53" s="8" t="s">
        <v>38</v>
      </c>
      <c r="C53" s="23">
        <f>SUM(C49:C52)</f>
        <v>500</v>
      </c>
      <c r="D53" s="23">
        <f>SUM(D49:D52)</f>
        <v>0</v>
      </c>
      <c r="E53" s="23">
        <f>SUM(E49:E52)</f>
        <v>500</v>
      </c>
      <c r="F53" s="23">
        <f>SUM(F49:F52)</f>
        <v>500</v>
      </c>
    </row>
    <row r="54" spans="1:6" ht="15">
      <c r="A54" s="8"/>
      <c r="B54" s="8"/>
      <c r="C54" s="13"/>
      <c r="D54" s="13"/>
      <c r="E54" s="13"/>
      <c r="F54" s="27"/>
    </row>
    <row r="55" spans="1:6" ht="15">
      <c r="A55" s="8">
        <v>5410</v>
      </c>
      <c r="B55" s="6" t="s">
        <v>39</v>
      </c>
      <c r="C55" s="7">
        <v>900</v>
      </c>
      <c r="D55" s="7">
        <v>368.64</v>
      </c>
      <c r="E55" s="7">
        <f>SUM(C55-D55)</f>
        <v>531.36</v>
      </c>
      <c r="F55" s="27">
        <v>500</v>
      </c>
    </row>
    <row r="56" spans="1:6" ht="15">
      <c r="A56" s="6">
        <v>5415</v>
      </c>
      <c r="B56" s="6" t="s">
        <v>40</v>
      </c>
      <c r="C56" s="7">
        <v>0</v>
      </c>
      <c r="D56" s="7">
        <v>0</v>
      </c>
      <c r="E56" s="7">
        <f>SUM(C56-D56)</f>
        <v>0</v>
      </c>
      <c r="F56" s="27">
        <v>0</v>
      </c>
    </row>
    <row r="57" spans="1:6" ht="15">
      <c r="A57" s="6">
        <v>5420</v>
      </c>
      <c r="B57" s="6" t="s">
        <v>41</v>
      </c>
      <c r="C57" s="7">
        <v>0</v>
      </c>
      <c r="D57" s="7">
        <v>0</v>
      </c>
      <c r="E57" s="7">
        <f>SUM(C57-D57)</f>
        <v>0</v>
      </c>
      <c r="F57" s="27">
        <v>0</v>
      </c>
    </row>
    <row r="58" spans="1:6" ht="15">
      <c r="A58" s="8">
        <v>5425</v>
      </c>
      <c r="B58" s="6" t="s">
        <v>42</v>
      </c>
      <c r="C58" s="7">
        <v>0</v>
      </c>
      <c r="D58" s="7">
        <v>80</v>
      </c>
      <c r="E58" s="7">
        <f>SUM(C58-D58)</f>
        <v>-80</v>
      </c>
      <c r="F58" s="27">
        <v>0</v>
      </c>
    </row>
    <row r="59" spans="1:6" ht="15">
      <c r="A59" s="8">
        <v>5430</v>
      </c>
      <c r="B59" s="6" t="s">
        <v>43</v>
      </c>
      <c r="C59" s="7">
        <v>800</v>
      </c>
      <c r="D59" s="7">
        <v>847.06</v>
      </c>
      <c r="E59" s="7">
        <f>SUM(C59-D59)</f>
        <v>-47.059999999999945</v>
      </c>
      <c r="F59" s="27">
        <v>900</v>
      </c>
    </row>
    <row r="60" spans="1:6" ht="15">
      <c r="A60" s="8"/>
      <c r="B60" s="8" t="s">
        <v>44</v>
      </c>
      <c r="C60" s="23">
        <f>SUM(C55:C59)</f>
        <v>1700</v>
      </c>
      <c r="D60" s="23">
        <f>SUM(D55:D59)</f>
        <v>1295.6999999999998</v>
      </c>
      <c r="E60" s="23">
        <f>SUM(E55:E59)</f>
        <v>404.30000000000007</v>
      </c>
      <c r="F60" s="23">
        <f>SUM(F55:F59)</f>
        <v>1400</v>
      </c>
    </row>
    <row r="61" spans="1:6" ht="15">
      <c r="A61" s="8"/>
      <c r="B61" s="8"/>
      <c r="C61" s="13"/>
      <c r="D61" s="13"/>
      <c r="E61" s="13"/>
      <c r="F61" s="27"/>
    </row>
    <row r="62" spans="1:6" ht="15">
      <c r="A62" s="8">
        <v>5510</v>
      </c>
      <c r="B62" s="6" t="s">
        <v>45</v>
      </c>
      <c r="C62" s="7">
        <v>1400</v>
      </c>
      <c r="D62" s="7">
        <v>1566.22</v>
      </c>
      <c r="E62" s="7">
        <f>SUM(C62-D62)</f>
        <v>-166.22000000000003</v>
      </c>
      <c r="F62" s="27">
        <v>1500</v>
      </c>
    </row>
    <row r="63" spans="1:6" ht="15">
      <c r="A63" s="8">
        <v>5515</v>
      </c>
      <c r="B63" s="6" t="s">
        <v>46</v>
      </c>
      <c r="C63" s="7">
        <v>250</v>
      </c>
      <c r="D63" s="7">
        <v>146.29</v>
      </c>
      <c r="E63" s="7">
        <f>SUM(C63-D63)</f>
        <v>103.71000000000001</v>
      </c>
      <c r="F63" s="27">
        <v>250</v>
      </c>
    </row>
    <row r="64" spans="1:6" ht="15">
      <c r="A64" s="8"/>
      <c r="B64" s="8" t="s">
        <v>47</v>
      </c>
      <c r="C64" s="23">
        <f>SUM(C62:C63)</f>
        <v>1650</v>
      </c>
      <c r="D64" s="23">
        <f>SUM(D62:D63)</f>
        <v>1712.51</v>
      </c>
      <c r="E64" s="23">
        <f>SUM(E62:E63)</f>
        <v>-62.51000000000002</v>
      </c>
      <c r="F64" s="23">
        <f>SUM(F62:F63)</f>
        <v>1750</v>
      </c>
    </row>
    <row r="65" spans="1:6" ht="15">
      <c r="A65" s="8"/>
      <c r="B65" s="8"/>
      <c r="C65" s="13"/>
      <c r="D65" s="13"/>
      <c r="E65" s="13"/>
      <c r="F65" s="27"/>
    </row>
    <row r="66" spans="1:6" ht="15">
      <c r="A66" s="8">
        <v>5610</v>
      </c>
      <c r="B66" s="6" t="s">
        <v>48</v>
      </c>
      <c r="C66" s="7">
        <v>500</v>
      </c>
      <c r="D66" s="7">
        <v>1119</v>
      </c>
      <c r="E66" s="7">
        <f aca="true" t="shared" si="2" ref="E66:E71">SUM(C66-D66)</f>
        <v>-619</v>
      </c>
      <c r="F66" s="27">
        <v>1500</v>
      </c>
    </row>
    <row r="67" spans="1:6" ht="15">
      <c r="A67" s="8">
        <v>5615</v>
      </c>
      <c r="B67" s="6" t="s">
        <v>49</v>
      </c>
      <c r="C67" s="7">
        <v>1000</v>
      </c>
      <c r="D67" s="7">
        <v>2906.55</v>
      </c>
      <c r="E67" s="7">
        <f t="shared" si="2"/>
        <v>-1906.5500000000002</v>
      </c>
      <c r="F67" s="27">
        <v>1500</v>
      </c>
    </row>
    <row r="68" spans="1:6" ht="15">
      <c r="A68" s="8">
        <v>5620</v>
      </c>
      <c r="B68" s="6" t="s">
        <v>50</v>
      </c>
      <c r="C68" s="7">
        <v>500</v>
      </c>
      <c r="D68" s="7">
        <v>0</v>
      </c>
      <c r="E68" s="7">
        <f t="shared" si="2"/>
        <v>500</v>
      </c>
      <c r="F68" s="27">
        <v>500</v>
      </c>
    </row>
    <row r="69" spans="1:6" ht="15">
      <c r="A69" s="8">
        <v>5625</v>
      </c>
      <c r="B69" s="6" t="s">
        <v>51</v>
      </c>
      <c r="C69" s="7">
        <v>3000</v>
      </c>
      <c r="D69" s="7">
        <v>0</v>
      </c>
      <c r="E69" s="7">
        <f t="shared" si="2"/>
        <v>3000</v>
      </c>
      <c r="F69" s="27">
        <v>0</v>
      </c>
    </row>
    <row r="70" spans="1:6" ht="15">
      <c r="A70" s="8">
        <v>5630</v>
      </c>
      <c r="B70" s="6" t="s">
        <v>52</v>
      </c>
      <c r="C70" s="7">
        <v>0</v>
      </c>
      <c r="D70" s="7">
        <v>117.15</v>
      </c>
      <c r="E70" s="7">
        <f t="shared" si="2"/>
        <v>-117.15</v>
      </c>
      <c r="F70" s="27">
        <v>150</v>
      </c>
    </row>
    <row r="71" spans="1:6" ht="15">
      <c r="A71" s="8">
        <v>5635</v>
      </c>
      <c r="B71" s="6" t="s">
        <v>53</v>
      </c>
      <c r="C71" s="7">
        <v>0</v>
      </c>
      <c r="D71" s="7">
        <v>0</v>
      </c>
      <c r="E71" s="7">
        <f t="shared" si="2"/>
        <v>0</v>
      </c>
      <c r="F71" s="27">
        <v>0</v>
      </c>
    </row>
    <row r="72" spans="1:6" ht="15">
      <c r="A72" s="8"/>
      <c r="B72" s="8" t="s">
        <v>54</v>
      </c>
      <c r="C72" s="23">
        <f>SUM(C66:C71)</f>
        <v>5000</v>
      </c>
      <c r="D72" s="23">
        <f>SUM(D66:D71)</f>
        <v>4142.7</v>
      </c>
      <c r="E72" s="23">
        <f>SUM(E66:E71)</f>
        <v>857.2999999999998</v>
      </c>
      <c r="F72" s="23">
        <f>SUM(F66:F71)</f>
        <v>3650</v>
      </c>
    </row>
    <row r="73" spans="1:6" ht="15">
      <c r="A73" s="8"/>
      <c r="B73" s="8"/>
      <c r="C73" s="13"/>
      <c r="D73" s="13"/>
      <c r="E73" s="13"/>
      <c r="F73" s="27"/>
    </row>
    <row r="74" spans="1:8" ht="15">
      <c r="A74" s="8">
        <v>5710</v>
      </c>
      <c r="B74" s="6" t="s">
        <v>55</v>
      </c>
      <c r="C74" s="7">
        <v>0</v>
      </c>
      <c r="D74" s="7">
        <v>841.21</v>
      </c>
      <c r="E74" s="7">
        <f aca="true" t="shared" si="3" ref="E74:E90">SUM(C74-D74)</f>
        <v>-841.21</v>
      </c>
      <c r="F74" s="27">
        <v>850</v>
      </c>
      <c r="G74" s="21" t="s">
        <v>92</v>
      </c>
      <c r="H74" s="21"/>
    </row>
    <row r="75" spans="1:6" ht="15">
      <c r="A75" s="8">
        <v>5715</v>
      </c>
      <c r="B75" s="31" t="s">
        <v>56</v>
      </c>
      <c r="C75" s="7">
        <v>0</v>
      </c>
      <c r="D75" s="7">
        <v>0</v>
      </c>
      <c r="E75" s="7">
        <f t="shared" si="3"/>
        <v>0</v>
      </c>
      <c r="F75" s="27">
        <v>0</v>
      </c>
    </row>
    <row r="76" spans="1:6" ht="15">
      <c r="A76" s="8">
        <v>5720</v>
      </c>
      <c r="B76" s="6" t="s">
        <v>57</v>
      </c>
      <c r="C76" s="7">
        <v>1700</v>
      </c>
      <c r="D76" s="7">
        <v>1620</v>
      </c>
      <c r="E76" s="7">
        <f t="shared" si="3"/>
        <v>80</v>
      </c>
      <c r="F76" s="27">
        <v>1700</v>
      </c>
    </row>
    <row r="77" spans="1:6" ht="15">
      <c r="A77" s="8">
        <v>5725</v>
      </c>
      <c r="B77" s="6" t="s">
        <v>58</v>
      </c>
      <c r="C77" s="7">
        <v>6000</v>
      </c>
      <c r="D77" s="7">
        <v>6328</v>
      </c>
      <c r="E77" s="7">
        <f t="shared" si="3"/>
        <v>-328</v>
      </c>
      <c r="F77" s="27">
        <v>6400</v>
      </c>
    </row>
    <row r="78" spans="1:6" ht="15">
      <c r="A78" s="8">
        <v>5730</v>
      </c>
      <c r="B78" s="6" t="s">
        <v>59</v>
      </c>
      <c r="C78" s="7">
        <v>3500</v>
      </c>
      <c r="D78" s="7">
        <v>4072.07</v>
      </c>
      <c r="E78" s="7">
        <f t="shared" si="3"/>
        <v>-572.0700000000002</v>
      </c>
      <c r="F78" s="27">
        <v>4100</v>
      </c>
    </row>
    <row r="79" spans="1:6" ht="15">
      <c r="A79" s="8">
        <v>5735</v>
      </c>
      <c r="B79" s="6" t="s">
        <v>60</v>
      </c>
      <c r="C79" s="7">
        <v>0</v>
      </c>
      <c r="D79" s="7">
        <v>0</v>
      </c>
      <c r="E79" s="7">
        <f t="shared" si="3"/>
        <v>0</v>
      </c>
      <c r="F79" s="27">
        <v>0</v>
      </c>
    </row>
    <row r="80" spans="1:6" ht="15">
      <c r="A80" s="8">
        <v>5740</v>
      </c>
      <c r="B80" s="6" t="s">
        <v>61</v>
      </c>
      <c r="C80" s="7">
        <v>0</v>
      </c>
      <c r="D80" s="7">
        <v>0</v>
      </c>
      <c r="E80" s="7">
        <f t="shared" si="3"/>
        <v>0</v>
      </c>
      <c r="F80" s="27">
        <v>0</v>
      </c>
    </row>
    <row r="81" spans="1:6" ht="15">
      <c r="A81" s="8">
        <v>5745</v>
      </c>
      <c r="B81" s="6" t="s">
        <v>62</v>
      </c>
      <c r="C81" s="7">
        <v>15000</v>
      </c>
      <c r="D81" s="7">
        <v>15016.25</v>
      </c>
      <c r="E81" s="7">
        <f t="shared" si="3"/>
        <v>-16.25</v>
      </c>
      <c r="F81" s="27">
        <v>15000</v>
      </c>
    </row>
    <row r="82" spans="1:6" ht="15">
      <c r="A82" s="18">
        <v>5750</v>
      </c>
      <c r="B82" s="19" t="s">
        <v>101</v>
      </c>
      <c r="C82" s="7"/>
      <c r="D82" s="7"/>
      <c r="E82" s="7">
        <f t="shared" si="3"/>
        <v>0</v>
      </c>
      <c r="F82" s="45">
        <v>59000</v>
      </c>
    </row>
    <row r="83" spans="1:6" ht="15">
      <c r="A83" s="8">
        <v>5751</v>
      </c>
      <c r="B83" s="6" t="s">
        <v>63</v>
      </c>
      <c r="C83" s="7">
        <v>0</v>
      </c>
      <c r="D83" s="7">
        <v>0</v>
      </c>
      <c r="E83" s="7">
        <f t="shared" si="3"/>
        <v>0</v>
      </c>
      <c r="F83" s="27">
        <v>0</v>
      </c>
    </row>
    <row r="84" spans="1:7" ht="15">
      <c r="A84" s="18">
        <v>5752</v>
      </c>
      <c r="B84" s="19" t="s">
        <v>64</v>
      </c>
      <c r="C84" s="7">
        <v>0</v>
      </c>
      <c r="D84" s="7">
        <v>0</v>
      </c>
      <c r="E84" s="7">
        <f t="shared" si="3"/>
        <v>0</v>
      </c>
      <c r="F84" s="44">
        <v>26000</v>
      </c>
      <c r="G84" t="s">
        <v>100</v>
      </c>
    </row>
    <row r="85" spans="1:7" ht="15">
      <c r="A85" s="18">
        <v>5753</v>
      </c>
      <c r="B85" s="19" t="s">
        <v>65</v>
      </c>
      <c r="C85" s="7">
        <v>0</v>
      </c>
      <c r="D85" s="7">
        <v>0</v>
      </c>
      <c r="E85" s="7">
        <f t="shared" si="3"/>
        <v>0</v>
      </c>
      <c r="F85" s="44">
        <v>20000</v>
      </c>
      <c r="G85" t="s">
        <v>99</v>
      </c>
    </row>
    <row r="86" spans="1:6" ht="15">
      <c r="A86" s="30">
        <v>5754</v>
      </c>
      <c r="B86" s="31" t="s">
        <v>66</v>
      </c>
      <c r="C86" s="7"/>
      <c r="D86" s="7"/>
      <c r="E86" s="7"/>
      <c r="F86" s="27"/>
    </row>
    <row r="87" spans="1:6" ht="15">
      <c r="A87" s="8">
        <v>5755</v>
      </c>
      <c r="B87" s="6" t="s">
        <v>67</v>
      </c>
      <c r="C87" s="7">
        <v>0</v>
      </c>
      <c r="D87" s="7">
        <v>0</v>
      </c>
      <c r="E87" s="7">
        <f t="shared" si="3"/>
        <v>0</v>
      </c>
      <c r="F87" s="27">
        <v>0</v>
      </c>
    </row>
    <row r="88" spans="1:6" ht="15">
      <c r="A88" s="8">
        <v>5756</v>
      </c>
      <c r="B88" s="6" t="s">
        <v>68</v>
      </c>
      <c r="C88" s="7">
        <v>0</v>
      </c>
      <c r="D88" s="7">
        <v>0</v>
      </c>
      <c r="E88" s="7">
        <f t="shared" si="3"/>
        <v>0</v>
      </c>
      <c r="F88" s="27">
        <v>0</v>
      </c>
    </row>
    <row r="89" spans="1:6" ht="15">
      <c r="A89" s="8">
        <v>5757</v>
      </c>
      <c r="B89" s="6" t="s">
        <v>69</v>
      </c>
      <c r="C89" s="7"/>
      <c r="D89" s="7"/>
      <c r="E89" s="7"/>
      <c r="F89" s="27">
        <v>0</v>
      </c>
    </row>
    <row r="90" spans="1:6" ht="15">
      <c r="A90" s="8">
        <v>5758</v>
      </c>
      <c r="B90" s="6" t="s">
        <v>70</v>
      </c>
      <c r="C90" s="7">
        <v>0</v>
      </c>
      <c r="D90" s="7">
        <v>80230</v>
      </c>
      <c r="E90" s="7">
        <f t="shared" si="3"/>
        <v>-80230</v>
      </c>
      <c r="F90" s="27">
        <v>0</v>
      </c>
    </row>
    <row r="91" spans="1:9" ht="15">
      <c r="A91" s="8"/>
      <c r="B91" s="8" t="s">
        <v>71</v>
      </c>
      <c r="C91" s="23">
        <f>SUM(C74:C90)</f>
        <v>26200</v>
      </c>
      <c r="D91" s="23">
        <f>SUM(D74:D90)</f>
        <v>108107.53</v>
      </c>
      <c r="E91" s="23">
        <f>SUM(E74:E90)</f>
        <v>-81907.53</v>
      </c>
      <c r="F91" s="23">
        <f>SUM(F74:F90)</f>
        <v>133050</v>
      </c>
      <c r="I91" s="43"/>
    </row>
    <row r="92" spans="1:6" ht="15">
      <c r="A92" s="8"/>
      <c r="B92" s="8"/>
      <c r="C92" s="13"/>
      <c r="D92" s="13"/>
      <c r="E92" s="13"/>
      <c r="F92" s="27"/>
    </row>
    <row r="93" spans="1:6" ht="15">
      <c r="A93" s="8"/>
      <c r="B93" s="8"/>
      <c r="C93" s="13"/>
      <c r="D93" s="13"/>
      <c r="E93" s="13"/>
      <c r="F93" s="27"/>
    </row>
    <row r="94" spans="1:6" ht="15.75" customHeight="1">
      <c r="A94" s="8"/>
      <c r="B94" s="8"/>
      <c r="C94" s="32" t="s">
        <v>84</v>
      </c>
      <c r="D94" s="32" t="s">
        <v>88</v>
      </c>
      <c r="E94" s="33" t="s">
        <v>2</v>
      </c>
      <c r="F94" s="34" t="s">
        <v>89</v>
      </c>
    </row>
    <row r="95" spans="1:6" ht="15">
      <c r="A95" s="8">
        <v>5810</v>
      </c>
      <c r="B95" s="6" t="s">
        <v>72</v>
      </c>
      <c r="C95" s="7">
        <v>3000</v>
      </c>
      <c r="D95" s="7">
        <v>3000</v>
      </c>
      <c r="E95" s="7">
        <f>SUM(C95-D95)</f>
        <v>0</v>
      </c>
      <c r="F95" s="27">
        <v>3000</v>
      </c>
    </row>
    <row r="96" spans="1:6" ht="15">
      <c r="A96" s="8">
        <v>5815</v>
      </c>
      <c r="B96" s="6" t="s">
        <v>73</v>
      </c>
      <c r="C96" s="7">
        <v>0</v>
      </c>
      <c r="D96" s="7"/>
      <c r="E96" s="7">
        <f>SUM(C96-D96)</f>
        <v>0</v>
      </c>
      <c r="F96" s="27">
        <v>0</v>
      </c>
    </row>
    <row r="97" spans="1:6" ht="15">
      <c r="A97" s="8">
        <v>5820</v>
      </c>
      <c r="B97" s="6" t="s">
        <v>53</v>
      </c>
      <c r="C97" s="7">
        <v>0</v>
      </c>
      <c r="D97" s="7">
        <v>0</v>
      </c>
      <c r="E97" s="7">
        <f>SUM(C97-D97)</f>
        <v>0</v>
      </c>
      <c r="F97" s="27">
        <v>0</v>
      </c>
    </row>
    <row r="98" spans="1:6" ht="15">
      <c r="A98" s="8"/>
      <c r="B98" s="8" t="s">
        <v>74</v>
      </c>
      <c r="C98" s="23">
        <f>SUM(C95:C97)</f>
        <v>3000</v>
      </c>
      <c r="D98" s="23">
        <f>SUM(D95:D97)</f>
        <v>3000</v>
      </c>
      <c r="E98" s="23">
        <f>SUM(E95:E97)</f>
        <v>0</v>
      </c>
      <c r="F98" s="23">
        <f>SUM(F95:F97)</f>
        <v>3000</v>
      </c>
    </row>
    <row r="99" spans="1:6" ht="15">
      <c r="A99" s="9"/>
      <c r="B99" s="8"/>
      <c r="C99" s="13"/>
      <c r="D99" s="13"/>
      <c r="E99" s="13"/>
      <c r="F99" s="29"/>
    </row>
    <row r="100" spans="1:6" ht="15">
      <c r="A100" s="6">
        <v>5910</v>
      </c>
      <c r="B100" s="6" t="s">
        <v>75</v>
      </c>
      <c r="C100" s="7">
        <v>0</v>
      </c>
      <c r="D100" s="7">
        <v>0</v>
      </c>
      <c r="E100" s="7">
        <f aca="true" t="shared" si="4" ref="E100:E107">SUM(C100-D100)</f>
        <v>0</v>
      </c>
      <c r="F100" s="27">
        <v>0</v>
      </c>
    </row>
    <row r="101" spans="1:6" ht="15">
      <c r="A101" s="6">
        <v>5915</v>
      </c>
      <c r="B101" s="6" t="s">
        <v>76</v>
      </c>
      <c r="C101" s="7">
        <v>0</v>
      </c>
      <c r="D101" s="7">
        <v>0</v>
      </c>
      <c r="E101" s="7">
        <f t="shared" si="4"/>
        <v>0</v>
      </c>
      <c r="F101" s="27">
        <v>0</v>
      </c>
    </row>
    <row r="102" spans="1:6" ht="15">
      <c r="A102" s="6">
        <v>5920</v>
      </c>
      <c r="B102" s="6" t="s">
        <v>77</v>
      </c>
      <c r="C102" s="7">
        <v>0</v>
      </c>
      <c r="D102" s="7">
        <v>0</v>
      </c>
      <c r="E102" s="7">
        <f t="shared" si="4"/>
        <v>0</v>
      </c>
      <c r="F102" s="27">
        <v>0</v>
      </c>
    </row>
    <row r="103" spans="1:6" ht="15">
      <c r="A103" s="6">
        <v>5925</v>
      </c>
      <c r="B103" s="6" t="s">
        <v>78</v>
      </c>
      <c r="C103" s="7">
        <v>0</v>
      </c>
      <c r="D103" s="7">
        <v>0</v>
      </c>
      <c r="E103" s="7">
        <f t="shared" si="4"/>
        <v>0</v>
      </c>
      <c r="F103" s="27">
        <v>0</v>
      </c>
    </row>
    <row r="104" spans="1:6" ht="15">
      <c r="A104" s="6"/>
      <c r="B104" s="6" t="s">
        <v>79</v>
      </c>
      <c r="C104" s="42">
        <f>SUM(C100:C103)</f>
        <v>0</v>
      </c>
      <c r="D104" s="42">
        <f>SUM(D100:D103)</f>
        <v>0</v>
      </c>
      <c r="E104" s="13">
        <f>SUM(E100:E103)</f>
        <v>0</v>
      </c>
      <c r="F104" s="27">
        <v>0</v>
      </c>
    </row>
    <row r="105" spans="1:142" s="8" customFormat="1" ht="15">
      <c r="A105" s="6"/>
      <c r="B105" s="6"/>
      <c r="C105" s="13"/>
      <c r="D105" s="13"/>
      <c r="E105" s="13"/>
      <c r="F105" s="27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</row>
    <row r="106" spans="1:142" s="8" customFormat="1" ht="15">
      <c r="A106" s="6">
        <v>5990</v>
      </c>
      <c r="B106" s="6" t="s">
        <v>80</v>
      </c>
      <c r="C106" s="7">
        <v>0</v>
      </c>
      <c r="D106" s="7">
        <v>0</v>
      </c>
      <c r="E106" s="7">
        <f t="shared" si="4"/>
        <v>0</v>
      </c>
      <c r="F106" s="27">
        <v>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</row>
    <row r="107" spans="1:6" ht="15">
      <c r="A107" s="6">
        <v>5995</v>
      </c>
      <c r="B107" s="6" t="s">
        <v>81</v>
      </c>
      <c r="C107" s="7">
        <v>0</v>
      </c>
      <c r="D107" s="7">
        <v>583.76</v>
      </c>
      <c r="E107" s="7">
        <f t="shared" si="4"/>
        <v>-583.76</v>
      </c>
      <c r="F107" s="27">
        <v>600</v>
      </c>
    </row>
    <row r="108" spans="1:6" ht="15">
      <c r="A108" s="8"/>
      <c r="B108" s="8" t="s">
        <v>95</v>
      </c>
      <c r="C108" s="13">
        <f>SUM(C100:C107)</f>
        <v>0</v>
      </c>
      <c r="D108" s="13">
        <f>SUM(D100:D107)</f>
        <v>583.76</v>
      </c>
      <c r="E108" s="13">
        <f>SUM(E100:E107)</f>
        <v>-583.76</v>
      </c>
      <c r="F108" s="13">
        <f>SUM(F100:F107)</f>
        <v>600</v>
      </c>
    </row>
    <row r="109" spans="1:6" ht="15">
      <c r="A109" s="8"/>
      <c r="B109" s="8"/>
      <c r="C109" s="13"/>
      <c r="D109" s="13"/>
      <c r="E109" s="7"/>
      <c r="F109" s="8"/>
    </row>
    <row r="110" spans="1:6" s="41" customFormat="1" ht="15">
      <c r="A110" s="37"/>
      <c r="B110" s="18" t="s">
        <v>82</v>
      </c>
      <c r="C110" s="38">
        <f>C31+C39+C46+C53+C60+C64+C72+C91+C98+C104+C108</f>
        <v>182130</v>
      </c>
      <c r="D110" s="38">
        <f>D31+D39+D46+D53+D60+D64+D72+D91+D98+D104+D108</f>
        <v>249130.01000000004</v>
      </c>
      <c r="E110" s="38">
        <f>E31+E39+E46+E53+E60+E64+E72+E91+E98+E104+E108</f>
        <v>-67000.01</v>
      </c>
      <c r="F110" s="38">
        <f>F31+F39+F46+F53+F60+F64+F72+F91+F98+F104+F108</f>
        <v>293530</v>
      </c>
    </row>
    <row r="111" spans="1:6" s="41" customFormat="1" ht="15">
      <c r="A111" s="40"/>
      <c r="B111" s="40"/>
      <c r="C111" s="40"/>
      <c r="D111" s="40"/>
      <c r="E111" s="40"/>
      <c r="F111" s="40"/>
    </row>
    <row r="112" spans="1:6" s="41" customFormat="1" ht="15">
      <c r="A112" s="37"/>
      <c r="B112" s="39" t="s">
        <v>98</v>
      </c>
      <c r="C112" s="22">
        <f>C110+C19</f>
        <v>395630</v>
      </c>
      <c r="D112" s="22">
        <f>D110+D19</f>
        <v>454763.10000000003</v>
      </c>
      <c r="E112" s="22">
        <f>E110+E19</f>
        <v>-59133.09999999999</v>
      </c>
      <c r="F112" s="22">
        <f>F110+F19</f>
        <v>587930</v>
      </c>
    </row>
    <row r="113" spans="1:6" s="41" customFormat="1" ht="15">
      <c r="A113" s="40"/>
      <c r="B113" s="40"/>
      <c r="C113" s="40"/>
      <c r="D113" s="40"/>
      <c r="E113" s="40"/>
      <c r="F113" s="40"/>
    </row>
    <row r="114" spans="1:6" s="41" customFormat="1" ht="15">
      <c r="A114" s="37"/>
      <c r="B114" s="18" t="s">
        <v>83</v>
      </c>
      <c r="C114" s="23">
        <f>(C19-C110)</f>
        <v>31370</v>
      </c>
      <c r="D114" s="23">
        <f>(D19-D110)</f>
        <v>-43496.92000000004</v>
      </c>
      <c r="E114" s="23">
        <f>(E19-E110)</f>
        <v>74866.92</v>
      </c>
      <c r="F114" s="23">
        <f>(F19-F110)</f>
        <v>870</v>
      </c>
    </row>
    <row r="116" spans="2:6" ht="15">
      <c r="B116" s="24"/>
      <c r="C116" s="24"/>
      <c r="D116" s="24"/>
      <c r="E116" s="24"/>
      <c r="F116" s="24"/>
    </row>
  </sheetData>
  <sheetProtection/>
  <mergeCells count="1">
    <mergeCell ref="B116:F116"/>
  </mergeCells>
  <printOptions/>
  <pageMargins left="0.0984251968503937" right="0.708661417322835" top="0.498031496" bottom="0.998031496" header="0.31496062992126" footer="0.3149606299212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Toronto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Morrison</dc:creator>
  <cp:keywords/>
  <dc:description/>
  <cp:lastModifiedBy>Stephen Abram</cp:lastModifiedBy>
  <cp:lastPrinted>2019-09-19T16:17:05Z</cp:lastPrinted>
  <dcterms:created xsi:type="dcterms:W3CDTF">2018-07-05T15:57:15Z</dcterms:created>
  <dcterms:modified xsi:type="dcterms:W3CDTF">2019-09-19T16:17:35Z</dcterms:modified>
  <cp:category/>
  <cp:version/>
  <cp:contentType/>
  <cp:contentStatus/>
</cp:coreProperties>
</file>